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Donadio\Downloads\"/>
    </mc:Choice>
  </mc:AlternateContent>
  <xr:revisionPtr revIDLastSave="0" documentId="8_{80895750-62DA-40AC-8D3F-DF3BCCCA0AB8}" xr6:coauthVersionLast="47" xr6:coauthVersionMax="47" xr10:uidLastSave="{00000000-0000-0000-0000-000000000000}"/>
  <bookViews>
    <workbookView xWindow="-120" yWindow="-120" windowWidth="20730" windowHeight="11160" xr2:uid="{0FDD2722-CE8D-4CE4-8A50-7100DA88FD2D}"/>
  </bookViews>
  <sheets>
    <sheet name="SYNOPSIS" sheetId="1" r:id="rId1"/>
  </sheets>
  <externalReferences>
    <externalReference r:id="rId2"/>
  </externalReferences>
  <definedNames>
    <definedName name="_xlnm.Print_Area" localSheetId="0">SYNOPSIS!$A$1:$F$101</definedName>
    <definedName name="wrn.HARDYSTON._.MUA." localSheetId="0" hidden="1">{#N/A,#N/A,FALSE,"EXHIBIT A";#N/A,#N/A,FALSE,"EXHIBIT B";#N/A,#N/A,FALSE,"EXHIBIT C";#N/A,#N/A,FALSE,"SCHEDULE 1";#N/A,#N/A,FALSE,"SCHEDULE 2";#N/A,#N/A,FALSE,"SCHEDULE 3";#N/A,#N/A,FALSE,"SCHEDULE 4";#N/A,#N/A,FALSE,"SYNOPSIS"}</definedName>
    <definedName name="wrn.HARDYSTON._.MUA." hidden="1">{#N/A,#N/A,FALSE,"EXHIBIT A";#N/A,#N/A,FALSE,"EXHIBIT B";#N/A,#N/A,FALSE,"EXHIBIT C";#N/A,#N/A,FALSE,"SCHEDULE 1";#N/A,#N/A,FALSE,"SCHEDULE 2";#N/A,#N/A,FALSE,"SCHEDULE 3";#N/A,#N/A,FALSE,"SCHEDULE 4";#N/A,#N/A,FALSE,"SYNOPSIS"}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9" i="1" l="1"/>
  <c r="D99" i="1"/>
  <c r="D98" i="1"/>
  <c r="F97" i="1"/>
  <c r="F96" i="1"/>
  <c r="D96" i="1"/>
  <c r="F95" i="1"/>
  <c r="D95" i="1"/>
  <c r="F94" i="1"/>
  <c r="D94" i="1"/>
  <c r="D90" i="1"/>
  <c r="F86" i="1"/>
  <c r="F88" i="1" s="1"/>
  <c r="D86" i="1"/>
  <c r="D88" i="1" s="1"/>
  <c r="F78" i="1"/>
  <c r="D78" i="1"/>
  <c r="F77" i="1"/>
  <c r="D77" i="1"/>
  <c r="F76" i="1"/>
  <c r="D76" i="1"/>
  <c r="F75" i="1"/>
  <c r="F80" i="1" s="1"/>
  <c r="D75" i="1"/>
  <c r="D80" i="1" s="1"/>
  <c r="F70" i="1"/>
  <c r="D70" i="1"/>
  <c r="F69" i="1"/>
  <c r="D69" i="1"/>
  <c r="F68" i="1"/>
  <c r="F72" i="1" s="1"/>
  <c r="F83" i="1" s="1"/>
  <c r="F92" i="1" s="1"/>
  <c r="D68" i="1"/>
  <c r="D72" i="1" s="1"/>
  <c r="D83" i="1" s="1"/>
  <c r="D92" i="1" s="1"/>
  <c r="D101" i="1" s="1"/>
  <c r="F65" i="1"/>
  <c r="D65" i="1"/>
  <c r="F53" i="1"/>
  <c r="D53" i="1"/>
  <c r="F52" i="1"/>
  <c r="D52" i="1"/>
  <c r="F51" i="1"/>
  <c r="D51" i="1"/>
  <c r="F50" i="1"/>
  <c r="F55" i="1" s="1"/>
  <c r="D50" i="1"/>
  <c r="D55" i="1" s="1"/>
  <c r="F44" i="1"/>
  <c r="D44" i="1"/>
  <c r="F43" i="1"/>
  <c r="F46" i="1" s="1"/>
  <c r="D43" i="1"/>
  <c r="D46" i="1" s="1"/>
  <c r="F38" i="1"/>
  <c r="D38" i="1"/>
  <c r="F32" i="1"/>
  <c r="D32" i="1"/>
  <c r="F27" i="1"/>
  <c r="D27" i="1"/>
  <c r="F26" i="1"/>
  <c r="F28" i="1" s="1"/>
  <c r="D26" i="1"/>
  <c r="D28" i="1" s="1"/>
  <c r="F22" i="1"/>
  <c r="D22" i="1"/>
  <c r="F20" i="1"/>
  <c r="D20" i="1"/>
  <c r="F19" i="1"/>
  <c r="F24" i="1" s="1"/>
  <c r="F34" i="1" s="1"/>
  <c r="D19" i="1"/>
  <c r="D24" i="1" s="1"/>
  <c r="D34" i="1" s="1"/>
  <c r="F101" i="1" l="1"/>
</calcChain>
</file>

<file path=xl/sharedStrings.xml><?xml version="1.0" encoding="utf-8"?>
<sst xmlns="http://schemas.openxmlformats.org/spreadsheetml/2006/main" count="62" uniqueCount="56">
  <si>
    <t>HARDYSTON TOWNSHIP MUNICIPAL UTILITIES AUTHORITY</t>
  </si>
  <si>
    <t>SUMMARY OF SYNOPSIS  OF AUDIT REPORT FOR PUBLICATION</t>
  </si>
  <si>
    <t>Summary of synopsis of audit report of the Hardyston Township Municipal Utilities Authority for the</t>
  </si>
  <si>
    <t>fiscal years ended August 31, 2025 and 2024 as required by N.J.S. 40A:5A-16.</t>
  </si>
  <si>
    <t>Fiscal Years Ended</t>
  </si>
  <si>
    <t>August 31,</t>
  </si>
  <si>
    <t>ASSETS</t>
  </si>
  <si>
    <t>Current Assets:</t>
  </si>
  <si>
    <t xml:space="preserve">   Unrestricted:</t>
  </si>
  <si>
    <t xml:space="preserve">       Cash and Investments</t>
  </si>
  <si>
    <t xml:space="preserve">        Prepaid Expenses</t>
  </si>
  <si>
    <t xml:space="preserve">       Accounts Receivable, Net of Allowance</t>
  </si>
  <si>
    <t xml:space="preserve">         for Uncollectible Accounts</t>
  </si>
  <si>
    <t xml:space="preserve">   Restricted:</t>
  </si>
  <si>
    <t>NJIB Loan Receivable</t>
  </si>
  <si>
    <t>Capital Assets:</t>
  </si>
  <si>
    <t xml:space="preserve">   Property, Plant &amp; Equipment, Net</t>
  </si>
  <si>
    <t xml:space="preserve">     Accumulated Depreciation</t>
  </si>
  <si>
    <t>Total Assets</t>
  </si>
  <si>
    <t>DEFERRED OUTFLOWS OF RESOURCES</t>
  </si>
  <si>
    <t>Deferred Debits</t>
  </si>
  <si>
    <t>LIABILITIES</t>
  </si>
  <si>
    <t>Current Liabilities</t>
  </si>
  <si>
    <t xml:space="preserve">  Payable from Unrestricted Assets</t>
  </si>
  <si>
    <t xml:space="preserve">  Payable from Restricted Assets</t>
  </si>
  <si>
    <t>Total Liabilities</t>
  </si>
  <si>
    <t>NET POSITION</t>
  </si>
  <si>
    <t xml:space="preserve"> Net Investment in Capital Assets</t>
  </si>
  <si>
    <t xml:space="preserve">  Unrestricted:</t>
  </si>
  <si>
    <t xml:space="preserve">    Designated</t>
  </si>
  <si>
    <t xml:space="preserve">    Undesignated</t>
  </si>
  <si>
    <t>Total Net Position</t>
  </si>
  <si>
    <t>COMPARATIVE STATEMENT OF REVENUE, EXPENSES AND</t>
  </si>
  <si>
    <t>CHANGES IN NET POSITION</t>
  </si>
  <si>
    <t>Operating Revenues:</t>
  </si>
  <si>
    <t xml:space="preserve">  Water and Sewer Rents</t>
  </si>
  <si>
    <t xml:space="preserve">  Developers Fees</t>
  </si>
  <si>
    <t xml:space="preserve">  Miscellaneous</t>
  </si>
  <si>
    <t>Total Operating Revenue</t>
  </si>
  <si>
    <t>Operating Expenses:</t>
  </si>
  <si>
    <t xml:space="preserve">  Cost of Providing Services</t>
  </si>
  <si>
    <t xml:space="preserve">  Administrative and General</t>
  </si>
  <si>
    <t xml:space="preserve">  Depreciation</t>
  </si>
  <si>
    <t xml:space="preserve">  Amortization</t>
  </si>
  <si>
    <t>Total Operating Expenses</t>
  </si>
  <si>
    <t>Operating Income (Loss)</t>
  </si>
  <si>
    <t>Non-Operating Revenues (Expenses):</t>
  </si>
  <si>
    <t xml:space="preserve">  Interest on Investments</t>
  </si>
  <si>
    <t>Total Non-Operating Revenues (Expenses)</t>
  </si>
  <si>
    <t>Capital Contributions</t>
  </si>
  <si>
    <t>Change in Net Position</t>
  </si>
  <si>
    <t>Net Position, September 1</t>
  </si>
  <si>
    <t>Prior Period Adjustment , Net Addition of</t>
  </si>
  <si>
    <t>Contributed Fixed Assets</t>
  </si>
  <si>
    <t>Net Position, September 1, As Restated</t>
  </si>
  <si>
    <t>Net Position, August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</si>
</sst>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b/>
      <u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0" xfId="0" quotePrefix="1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centerContinuous"/>
    </xf>
    <xf numFmtId="0" fontId="2" fillId="0" borderId="0" xfId="0" applyFont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4" fillId="0" borderId="0" xfId="0" applyFont="1"/>
    <xf numFmtId="37" fontId="1" fillId="0" borderId="0" xfId="0" applyNumberFormat="1" applyFont="1"/>
    <xf numFmtId="37" fontId="1" fillId="0" borderId="1" xfId="0" applyNumberFormat="1" applyFont="1" applyBorder="1"/>
    <xf numFmtId="0" fontId="1" fillId="0" borderId="0" xfId="0" applyFont="1" applyAlignment="1">
      <alignment horizontal="left" indent="2"/>
    </xf>
    <xf numFmtId="37" fontId="1" fillId="0" borderId="2" xfId="0" applyNumberFormat="1" applyFont="1" applyBorder="1"/>
    <xf numFmtId="37" fontId="1" fillId="0" borderId="3" xfId="0" applyNumberFormat="1" applyFont="1" applyBorder="1"/>
    <xf numFmtId="0" fontId="1" fillId="0" borderId="0" xfId="0" quotePrefix="1" applyFont="1"/>
    <xf numFmtId="37" fontId="1" fillId="0" borderId="4" xfId="0" applyNumberFormat="1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wielkotzcpa.sharepoint.com/Company%20Share/Pompton%20Lakes%20Office/Hardyston%20MUA/2025/Annual%20Audit/Financial%20Statements%20FY25.xlsx" TargetMode="External"/><Relationship Id="rId1" Type="http://schemas.openxmlformats.org/officeDocument/2006/relationships/externalLinkPath" Target="https://wielkotzcpa.sharepoint.com/Company%20Share/Pompton%20Lakes%20Office/Hardyston%20MUA/2025/Annual%20Audit/Financial%20Statements%20FY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xhibit A"/>
      <sheetName val="Exhibit B"/>
      <sheetName val="Exhibit C"/>
      <sheetName val="SCHEDULE 1"/>
      <sheetName val="SCHEDULE 2"/>
      <sheetName val="SCHEDULE 3"/>
      <sheetName val="SCHEDULE 4"/>
      <sheetName val="SCHEDULE 5"/>
      <sheetName val="SYNOPSIS"/>
      <sheetName val="Sheet1"/>
    </sheetNames>
    <sheetDataSet>
      <sheetData sheetId="0">
        <row r="12">
          <cell r="I12">
            <v>2647123</v>
          </cell>
          <cell r="K12">
            <v>2624804</v>
          </cell>
        </row>
        <row r="13">
          <cell r="I13">
            <v>50</v>
          </cell>
          <cell r="K13">
            <v>50</v>
          </cell>
        </row>
        <row r="14">
          <cell r="I14">
            <v>0</v>
          </cell>
          <cell r="K14">
            <v>0</v>
          </cell>
        </row>
        <row r="16">
          <cell r="I16">
            <v>11150</v>
          </cell>
          <cell r="K16">
            <v>10958</v>
          </cell>
        </row>
        <row r="17">
          <cell r="I17">
            <v>460519</v>
          </cell>
          <cell r="K17">
            <v>398557</v>
          </cell>
        </row>
        <row r="23">
          <cell r="I23">
            <v>47167</v>
          </cell>
          <cell r="K23">
            <v>46045</v>
          </cell>
        </row>
        <row r="24">
          <cell r="I24">
            <v>0</v>
          </cell>
        </row>
        <row r="33">
          <cell r="I33">
            <v>3076281</v>
          </cell>
          <cell r="K33">
            <v>3230986</v>
          </cell>
        </row>
        <row r="44">
          <cell r="I44">
            <v>56039</v>
          </cell>
          <cell r="K44">
            <v>70048</v>
          </cell>
        </row>
        <row r="58">
          <cell r="I58">
            <v>104885</v>
          </cell>
          <cell r="K58">
            <v>146830</v>
          </cell>
        </row>
        <row r="64">
          <cell r="I64">
            <v>47167</v>
          </cell>
          <cell r="K64">
            <v>46045</v>
          </cell>
        </row>
        <row r="72">
          <cell r="I72">
            <v>3132320</v>
          </cell>
          <cell r="K72">
            <v>3301034</v>
          </cell>
        </row>
        <row r="74">
          <cell r="I74">
            <v>1760462</v>
          </cell>
          <cell r="K74">
            <v>1785368</v>
          </cell>
        </row>
        <row r="75">
          <cell r="I75">
            <v>1253495</v>
          </cell>
          <cell r="K75">
            <v>1102171</v>
          </cell>
        </row>
      </sheetData>
      <sheetData sheetId="1">
        <row r="11">
          <cell r="H11">
            <v>1641461</v>
          </cell>
          <cell r="J11">
            <v>1523514</v>
          </cell>
        </row>
        <row r="12">
          <cell r="H12">
            <v>61757</v>
          </cell>
          <cell r="J12">
            <v>60669</v>
          </cell>
        </row>
        <row r="13">
          <cell r="H13">
            <v>66274</v>
          </cell>
          <cell r="J13">
            <v>66459</v>
          </cell>
        </row>
        <row r="17">
          <cell r="H17">
            <v>1456930.98</v>
          </cell>
          <cell r="J17">
            <v>1486895</v>
          </cell>
        </row>
        <row r="18">
          <cell r="H18">
            <v>238997</v>
          </cell>
          <cell r="J18">
            <v>241888</v>
          </cell>
        </row>
        <row r="19">
          <cell r="H19">
            <v>179611</v>
          </cell>
          <cell r="J19">
            <v>170007</v>
          </cell>
        </row>
        <row r="20">
          <cell r="H20">
            <v>14009</v>
          </cell>
          <cell r="J20">
            <v>14009</v>
          </cell>
        </row>
        <row r="26">
          <cell r="H26">
            <v>77760</v>
          </cell>
          <cell r="J26">
            <v>79376</v>
          </cell>
        </row>
        <row r="35">
          <cell r="H35">
            <v>6188573</v>
          </cell>
          <cell r="J35">
            <v>6371354</v>
          </cell>
        </row>
        <row r="38">
          <cell r="J38">
            <v>0</v>
          </cell>
        </row>
        <row r="40">
          <cell r="H40">
            <v>6188573</v>
          </cell>
          <cell r="J40">
            <v>6371354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B50C5-9132-4C85-B825-E6C3AF84D209}">
  <dimension ref="A1:F122"/>
  <sheetViews>
    <sheetView showZeros="0" tabSelected="1" view="pageBreakPreview" topLeftCell="A5" zoomScaleNormal="100" workbookViewId="0">
      <selection activeCell="C82" sqref="C82"/>
    </sheetView>
  </sheetViews>
  <sheetFormatPr defaultColWidth="8.85546875" defaultRowHeight="12.75" x14ac:dyDescent="0.2"/>
  <cols>
    <col min="1" max="1" width="35.42578125" customWidth="1"/>
    <col min="4" max="4" width="14.28515625" customWidth="1"/>
    <col min="5" max="5" width="4" customWidth="1"/>
    <col min="6" max="6" width="14.28515625" customWidth="1"/>
    <col min="9" max="9" width="3.85546875" customWidth="1"/>
  </cols>
  <sheetData>
    <row r="1" spans="1:6" x14ac:dyDescent="0.2">
      <c r="A1" s="1"/>
      <c r="B1" s="1"/>
      <c r="C1" s="1"/>
      <c r="D1" s="1"/>
      <c r="E1" s="1"/>
      <c r="F1" s="1"/>
    </row>
    <row r="2" spans="1:6" x14ac:dyDescent="0.2">
      <c r="A2" s="2" t="s">
        <v>0</v>
      </c>
      <c r="B2" s="2"/>
      <c r="C2" s="2"/>
      <c r="D2" s="2"/>
      <c r="E2" s="2"/>
      <c r="F2" s="2"/>
    </row>
    <row r="3" spans="1:6" x14ac:dyDescent="0.2">
      <c r="A3" s="1"/>
      <c r="B3" s="1"/>
      <c r="C3" s="1"/>
      <c r="D3" s="1"/>
      <c r="E3" s="1"/>
      <c r="F3" s="1"/>
    </row>
    <row r="4" spans="1:6" x14ac:dyDescent="0.2">
      <c r="A4" s="2" t="s">
        <v>1</v>
      </c>
      <c r="B4" s="2"/>
      <c r="C4" s="2"/>
      <c r="D4" s="2"/>
      <c r="E4" s="2"/>
      <c r="F4" s="2"/>
    </row>
    <row r="5" spans="1:6" x14ac:dyDescent="0.2">
      <c r="A5" s="1"/>
      <c r="B5" s="1"/>
      <c r="C5" s="1"/>
      <c r="D5" s="1"/>
      <c r="E5" s="1"/>
      <c r="F5" s="1"/>
    </row>
    <row r="6" spans="1:6" x14ac:dyDescent="0.2">
      <c r="A6" s="1"/>
      <c r="B6" s="1"/>
      <c r="C6" s="1"/>
      <c r="D6" s="1"/>
      <c r="E6" s="1"/>
      <c r="F6" s="1"/>
    </row>
    <row r="7" spans="1:6" ht="13.5" x14ac:dyDescent="0.25">
      <c r="A7" s="3" t="s">
        <v>2</v>
      </c>
      <c r="B7" s="1"/>
      <c r="C7" s="1"/>
      <c r="D7" s="1"/>
      <c r="E7" s="1"/>
      <c r="F7" s="1"/>
    </row>
    <row r="8" spans="1:6" ht="13.5" x14ac:dyDescent="0.25">
      <c r="A8" s="4" t="s">
        <v>3</v>
      </c>
      <c r="B8" s="1"/>
      <c r="C8" s="5"/>
      <c r="D8" s="1"/>
      <c r="E8" s="1"/>
      <c r="F8" s="1"/>
    </row>
    <row r="9" spans="1:6" x14ac:dyDescent="0.2">
      <c r="A9" s="1"/>
      <c r="B9" s="1"/>
      <c r="C9" s="1"/>
      <c r="D9" s="1"/>
      <c r="E9" s="1"/>
      <c r="F9" s="1"/>
    </row>
    <row r="10" spans="1:6" x14ac:dyDescent="0.2">
      <c r="A10" s="1"/>
      <c r="B10" s="1"/>
      <c r="C10" s="1"/>
      <c r="D10" s="1"/>
      <c r="E10" s="1"/>
      <c r="F10" s="1"/>
    </row>
    <row r="11" spans="1:6" x14ac:dyDescent="0.2">
      <c r="A11" s="1"/>
      <c r="B11" s="1"/>
      <c r="C11" s="1"/>
      <c r="D11" s="6" t="s">
        <v>4</v>
      </c>
      <c r="E11" s="6"/>
      <c r="F11" s="6"/>
    </row>
    <row r="12" spans="1:6" x14ac:dyDescent="0.2">
      <c r="A12" s="1"/>
      <c r="B12" s="1"/>
      <c r="C12" s="1"/>
      <c r="D12" s="2"/>
      <c r="E12" s="2"/>
      <c r="F12" s="7"/>
    </row>
    <row r="13" spans="1:6" x14ac:dyDescent="0.2">
      <c r="A13" s="1"/>
      <c r="B13" s="1"/>
      <c r="C13" s="1"/>
      <c r="D13" s="7" t="s">
        <v>5</v>
      </c>
      <c r="E13" s="7"/>
      <c r="F13" s="7" t="s">
        <v>5</v>
      </c>
    </row>
    <row r="14" spans="1:6" x14ac:dyDescent="0.2">
      <c r="A14" s="1"/>
      <c r="B14" s="1"/>
      <c r="C14" s="1"/>
      <c r="D14" s="8">
        <v>2025</v>
      </c>
      <c r="E14" s="1"/>
      <c r="F14" s="8">
        <v>2024</v>
      </c>
    </row>
    <row r="15" spans="1:6" x14ac:dyDescent="0.2">
      <c r="A15" s="9" t="s">
        <v>6</v>
      </c>
      <c r="B15" s="1"/>
      <c r="C15" s="1"/>
      <c r="D15" s="1"/>
      <c r="E15" s="1"/>
      <c r="F15" s="1"/>
    </row>
    <row r="16" spans="1:6" ht="7.5" customHeight="1" x14ac:dyDescent="0.2">
      <c r="A16" s="1"/>
      <c r="B16" s="1"/>
      <c r="C16" s="1"/>
      <c r="D16" s="1"/>
      <c r="E16" s="1"/>
      <c r="F16" s="1"/>
    </row>
    <row r="17" spans="1:6" x14ac:dyDescent="0.2">
      <c r="A17" s="1" t="s">
        <v>7</v>
      </c>
      <c r="B17" s="1"/>
      <c r="C17" s="1"/>
      <c r="D17" s="10"/>
      <c r="E17" s="10"/>
      <c r="F17" s="10"/>
    </row>
    <row r="18" spans="1:6" x14ac:dyDescent="0.2">
      <c r="A18" s="1" t="s">
        <v>8</v>
      </c>
      <c r="B18" s="1"/>
      <c r="C18" s="1"/>
      <c r="D18" s="10"/>
      <c r="E18" s="10"/>
      <c r="F18" s="10"/>
    </row>
    <row r="19" spans="1:6" x14ac:dyDescent="0.2">
      <c r="A19" s="1" t="s">
        <v>9</v>
      </c>
      <c r="B19" s="1"/>
      <c r="C19" s="1"/>
      <c r="D19" s="10">
        <f>SUM('[1]Exhibit A'!I12:I13)</f>
        <v>2647173</v>
      </c>
      <c r="E19" s="10"/>
      <c r="F19" s="10">
        <f>SUM('[1]Exhibit A'!K12:K13)</f>
        <v>2624854</v>
      </c>
    </row>
    <row r="20" spans="1:6" x14ac:dyDescent="0.2">
      <c r="A20" s="1" t="s">
        <v>10</v>
      </c>
      <c r="B20" s="1"/>
      <c r="C20" s="1"/>
      <c r="D20" s="10">
        <f>'[1]Exhibit A'!I16</f>
        <v>11150</v>
      </c>
      <c r="E20" s="10"/>
      <c r="F20" s="10">
        <f>'[1]Exhibit A'!K16</f>
        <v>10958</v>
      </c>
    </row>
    <row r="21" spans="1:6" x14ac:dyDescent="0.2">
      <c r="A21" s="1" t="s">
        <v>11</v>
      </c>
      <c r="B21" s="1"/>
      <c r="C21" s="1"/>
      <c r="D21" s="10"/>
      <c r="E21" s="10"/>
      <c r="F21" s="10"/>
    </row>
    <row r="22" spans="1:6" x14ac:dyDescent="0.2">
      <c r="A22" s="1" t="s">
        <v>12</v>
      </c>
      <c r="B22" s="1"/>
      <c r="C22" s="1"/>
      <c r="D22" s="11">
        <f>SUM('[1]Exhibit A'!I14:I18)-'[1]Exhibit A'!I16</f>
        <v>460519</v>
      </c>
      <c r="E22" s="10"/>
      <c r="F22" s="11">
        <f>SUM('[1]Exhibit A'!K14:K18)-'[1]Exhibit A'!K16</f>
        <v>398557</v>
      </c>
    </row>
    <row r="23" spans="1:6" ht="7.5" customHeight="1" x14ac:dyDescent="0.2">
      <c r="A23" s="1"/>
      <c r="B23" s="1"/>
      <c r="C23" s="1"/>
      <c r="D23" s="10"/>
      <c r="E23" s="10"/>
      <c r="F23" s="10"/>
    </row>
    <row r="24" spans="1:6" x14ac:dyDescent="0.2">
      <c r="A24" s="1"/>
      <c r="B24" s="1"/>
      <c r="C24" s="1"/>
      <c r="D24" s="11">
        <f>SUM(D19:D22)</f>
        <v>3118842</v>
      </c>
      <c r="E24" s="10"/>
      <c r="F24" s="11">
        <f>SUM(F19:F22)</f>
        <v>3034369</v>
      </c>
    </row>
    <row r="25" spans="1:6" x14ac:dyDescent="0.2">
      <c r="A25" s="1" t="s">
        <v>13</v>
      </c>
      <c r="B25" s="1"/>
      <c r="C25" s="1"/>
      <c r="D25" s="10"/>
      <c r="E25" s="10"/>
      <c r="F25" s="10"/>
    </row>
    <row r="26" spans="1:6" x14ac:dyDescent="0.2">
      <c r="A26" s="1" t="s">
        <v>9</v>
      </c>
      <c r="B26" s="1"/>
      <c r="C26" s="1"/>
      <c r="D26" s="10">
        <f>'[1]Exhibit A'!I23</f>
        <v>47167</v>
      </c>
      <c r="E26" s="10"/>
      <c r="F26" s="10">
        <f>'[1]Exhibit A'!K23</f>
        <v>46045</v>
      </c>
    </row>
    <row r="27" spans="1:6" hidden="1" x14ac:dyDescent="0.2">
      <c r="A27" s="12" t="s">
        <v>14</v>
      </c>
      <c r="B27" s="1"/>
      <c r="C27" s="1"/>
      <c r="D27" s="11">
        <f>'[1]Exhibit A'!I24</f>
        <v>0</v>
      </c>
      <c r="E27" s="10"/>
      <c r="F27" s="11">
        <f>'[1]Exhibit A'!K24</f>
        <v>0</v>
      </c>
    </row>
    <row r="28" spans="1:6" hidden="1" x14ac:dyDescent="0.2">
      <c r="A28" s="12"/>
      <c r="B28" s="1"/>
      <c r="C28" s="1"/>
      <c r="D28" s="13">
        <f>SUM(D26:D27)</f>
        <v>47167</v>
      </c>
      <c r="E28" s="10"/>
      <c r="F28" s="13">
        <f>SUM(F26:F27)</f>
        <v>46045</v>
      </c>
    </row>
    <row r="29" spans="1:6" ht="7.5" customHeight="1" x14ac:dyDescent="0.2">
      <c r="A29" s="1"/>
      <c r="B29" s="1"/>
      <c r="C29" s="1"/>
      <c r="D29" s="14"/>
      <c r="E29" s="10"/>
      <c r="F29" s="14"/>
    </row>
    <row r="30" spans="1:6" x14ac:dyDescent="0.2">
      <c r="A30" s="1" t="s">
        <v>15</v>
      </c>
      <c r="B30" s="1"/>
      <c r="C30" s="1"/>
      <c r="D30" s="10"/>
      <c r="E30" s="10"/>
      <c r="F30" s="10"/>
    </row>
    <row r="31" spans="1:6" x14ac:dyDescent="0.2">
      <c r="A31" s="1" t="s">
        <v>16</v>
      </c>
      <c r="B31" s="1"/>
      <c r="C31" s="1"/>
      <c r="D31" s="10"/>
      <c r="E31" s="10"/>
      <c r="F31" s="10"/>
    </row>
    <row r="32" spans="1:6" x14ac:dyDescent="0.2">
      <c r="A32" s="1" t="s">
        <v>17</v>
      </c>
      <c r="B32" s="1"/>
      <c r="C32" s="1"/>
      <c r="D32" s="11">
        <f>'[1]Exhibit A'!I33</f>
        <v>3076281</v>
      </c>
      <c r="E32" s="10"/>
      <c r="F32" s="11">
        <f>'[1]Exhibit A'!K33</f>
        <v>3230986</v>
      </c>
    </row>
    <row r="33" spans="1:6" x14ac:dyDescent="0.2">
      <c r="A33" s="1"/>
      <c r="B33" s="1"/>
      <c r="C33" s="1"/>
      <c r="D33" s="14"/>
      <c r="E33" s="10"/>
      <c r="F33" s="14"/>
    </row>
    <row r="34" spans="1:6" x14ac:dyDescent="0.2">
      <c r="A34" s="1" t="s">
        <v>18</v>
      </c>
      <c r="B34" s="1"/>
      <c r="C34" s="1"/>
      <c r="D34" s="11">
        <f>SUM(D24+D32)+D28</f>
        <v>6242290</v>
      </c>
      <c r="E34" s="10"/>
      <c r="F34" s="11">
        <f>SUM(F24+F32)+F28</f>
        <v>6311400</v>
      </c>
    </row>
    <row r="35" spans="1:6" x14ac:dyDescent="0.2">
      <c r="A35" s="1"/>
      <c r="B35" s="1"/>
      <c r="C35" s="1"/>
      <c r="D35" s="10"/>
      <c r="E35" s="10"/>
      <c r="F35" s="10"/>
    </row>
    <row r="36" spans="1:6" x14ac:dyDescent="0.2">
      <c r="A36" s="9" t="s">
        <v>19</v>
      </c>
      <c r="B36" s="1"/>
      <c r="C36" s="1"/>
      <c r="D36" s="10"/>
      <c r="E36" s="10"/>
      <c r="F36" s="10"/>
    </row>
    <row r="37" spans="1:6" ht="7.5" customHeight="1" x14ac:dyDescent="0.2">
      <c r="A37" s="1"/>
      <c r="B37" s="1"/>
      <c r="C37" s="1"/>
      <c r="D37" s="10"/>
      <c r="E37" s="10"/>
      <c r="F37" s="10"/>
    </row>
    <row r="38" spans="1:6" x14ac:dyDescent="0.2">
      <c r="A38" s="1" t="s">
        <v>20</v>
      </c>
      <c r="B38" s="1"/>
      <c r="C38" s="1"/>
      <c r="D38" s="11">
        <f>'[1]Exhibit A'!I44</f>
        <v>56039</v>
      </c>
      <c r="E38" s="10"/>
      <c r="F38" s="11">
        <f>'[1]Exhibit A'!K44</f>
        <v>70048</v>
      </c>
    </row>
    <row r="39" spans="1:6" x14ac:dyDescent="0.2">
      <c r="A39" s="1"/>
      <c r="B39" s="1"/>
      <c r="C39" s="1"/>
      <c r="D39" s="10"/>
      <c r="E39" s="10"/>
      <c r="F39" s="10"/>
    </row>
    <row r="40" spans="1:6" x14ac:dyDescent="0.2">
      <c r="A40" s="9" t="s">
        <v>21</v>
      </c>
      <c r="B40" s="1"/>
      <c r="C40" s="1"/>
      <c r="D40" s="10"/>
      <c r="E40" s="10"/>
      <c r="F40" s="10"/>
    </row>
    <row r="41" spans="1:6" ht="7.5" customHeight="1" x14ac:dyDescent="0.2">
      <c r="A41" s="1"/>
      <c r="B41" s="1"/>
      <c r="C41" s="1"/>
      <c r="D41" s="10"/>
      <c r="E41" s="10"/>
      <c r="F41" s="10"/>
    </row>
    <row r="42" spans="1:6" x14ac:dyDescent="0.2">
      <c r="A42" s="1" t="s">
        <v>22</v>
      </c>
      <c r="B42" s="1"/>
      <c r="C42" s="1"/>
      <c r="D42" s="10"/>
      <c r="E42" s="10"/>
      <c r="F42" s="10"/>
    </row>
    <row r="43" spans="1:6" x14ac:dyDescent="0.2">
      <c r="A43" s="15" t="s">
        <v>23</v>
      </c>
      <c r="B43" s="1"/>
      <c r="C43" s="1"/>
      <c r="D43" s="10">
        <f>'[1]Exhibit A'!I58</f>
        <v>104885</v>
      </c>
      <c r="E43" s="10"/>
      <c r="F43" s="10">
        <f>'[1]Exhibit A'!K58</f>
        <v>146830</v>
      </c>
    </row>
    <row r="44" spans="1:6" x14ac:dyDescent="0.2">
      <c r="A44" s="15" t="s">
        <v>24</v>
      </c>
      <c r="B44" s="1"/>
      <c r="C44" s="1"/>
      <c r="D44" s="10">
        <f>'[1]Exhibit A'!I64</f>
        <v>47167</v>
      </c>
      <c r="E44" s="10"/>
      <c r="F44" s="10">
        <f>'[1]Exhibit A'!K64</f>
        <v>46045</v>
      </c>
    </row>
    <row r="45" spans="1:6" x14ac:dyDescent="0.2">
      <c r="A45" s="1"/>
      <c r="B45" s="1"/>
      <c r="C45" s="1"/>
      <c r="D45" s="14"/>
      <c r="E45" s="10"/>
      <c r="F45" s="14"/>
    </row>
    <row r="46" spans="1:6" x14ac:dyDescent="0.2">
      <c r="A46" s="1" t="s">
        <v>25</v>
      </c>
      <c r="B46" s="1"/>
      <c r="C46" s="1"/>
      <c r="D46" s="11">
        <f>SUM(D43:D44)</f>
        <v>152052</v>
      </c>
      <c r="E46" s="10"/>
      <c r="F46" s="11">
        <f>SUM(F43:F44)</f>
        <v>192875</v>
      </c>
    </row>
    <row r="47" spans="1:6" x14ac:dyDescent="0.2">
      <c r="A47" s="1"/>
      <c r="B47" s="1"/>
      <c r="C47" s="1"/>
      <c r="D47" s="10"/>
      <c r="E47" s="10"/>
      <c r="F47" s="10"/>
    </row>
    <row r="48" spans="1:6" x14ac:dyDescent="0.2">
      <c r="A48" s="9" t="s">
        <v>26</v>
      </c>
      <c r="B48" s="1"/>
      <c r="C48" s="1"/>
      <c r="D48" s="10"/>
      <c r="E48" s="10"/>
      <c r="F48" s="10"/>
    </row>
    <row r="49" spans="1:6" ht="7.5" customHeight="1" x14ac:dyDescent="0.2">
      <c r="A49" s="9"/>
      <c r="B49" s="1"/>
      <c r="C49" s="1"/>
      <c r="D49" s="10"/>
      <c r="E49" s="10"/>
      <c r="F49" s="10"/>
    </row>
    <row r="50" spans="1:6" x14ac:dyDescent="0.2">
      <c r="A50" s="1" t="s">
        <v>27</v>
      </c>
      <c r="B50" s="1"/>
      <c r="C50" s="1"/>
      <c r="D50" s="10">
        <f>'[1]Exhibit A'!I72</f>
        <v>3132320</v>
      </c>
      <c r="E50" s="10"/>
      <c r="F50" s="10">
        <f>'[1]Exhibit A'!K72</f>
        <v>3301034</v>
      </c>
    </row>
    <row r="51" spans="1:6" x14ac:dyDescent="0.2">
      <c r="A51" s="1" t="s">
        <v>28</v>
      </c>
      <c r="B51" s="1"/>
      <c r="C51" s="1"/>
      <c r="D51" s="10">
        <f>'[1]Exhibit A'!I73</f>
        <v>0</v>
      </c>
      <c r="E51" s="10"/>
      <c r="F51" s="10">
        <f>'[1]Exhibit A'!K73</f>
        <v>0</v>
      </c>
    </row>
    <row r="52" spans="1:6" x14ac:dyDescent="0.2">
      <c r="A52" s="1" t="s">
        <v>29</v>
      </c>
      <c r="B52" s="1"/>
      <c r="C52" s="1"/>
      <c r="D52" s="10">
        <f>'[1]Exhibit A'!I74</f>
        <v>1760462</v>
      </c>
      <c r="E52" s="10"/>
      <c r="F52" s="10">
        <f>'[1]Exhibit A'!K74</f>
        <v>1785368</v>
      </c>
    </row>
    <row r="53" spans="1:6" x14ac:dyDescent="0.2">
      <c r="A53" s="1" t="s">
        <v>30</v>
      </c>
      <c r="B53" s="1"/>
      <c r="C53" s="1"/>
      <c r="D53" s="11">
        <f>'[1]Exhibit A'!I75</f>
        <v>1253495</v>
      </c>
      <c r="E53" s="10"/>
      <c r="F53" s="11">
        <f>'[1]Exhibit A'!K75</f>
        <v>1102171</v>
      </c>
    </row>
    <row r="54" spans="1:6" x14ac:dyDescent="0.2">
      <c r="A54" s="1"/>
      <c r="B54" s="1"/>
      <c r="C54" s="1"/>
      <c r="D54" s="10"/>
      <c r="E54" s="10"/>
      <c r="F54" s="10"/>
    </row>
    <row r="55" spans="1:6" ht="13.5" thickBot="1" x14ac:dyDescent="0.25">
      <c r="A55" s="1" t="s">
        <v>31</v>
      </c>
      <c r="B55" s="1"/>
      <c r="C55" s="1"/>
      <c r="D55" s="16">
        <f>SUM(D50:D53)</f>
        <v>6146277</v>
      </c>
      <c r="E55" s="10"/>
      <c r="F55" s="16">
        <f>SUM(F50:F53)</f>
        <v>6188573</v>
      </c>
    </row>
    <row r="56" spans="1:6" ht="13.5" thickTop="1" x14ac:dyDescent="0.2">
      <c r="A56" s="1"/>
      <c r="B56" s="1"/>
      <c r="C56" s="1"/>
      <c r="D56" s="10"/>
      <c r="E56" s="1"/>
      <c r="F56" s="1"/>
    </row>
    <row r="57" spans="1:6" x14ac:dyDescent="0.2">
      <c r="A57" s="17" t="s">
        <v>0</v>
      </c>
      <c r="B57" s="17"/>
      <c r="C57" s="17"/>
      <c r="D57" s="17"/>
      <c r="E57" s="17"/>
      <c r="F57" s="17"/>
    </row>
    <row r="58" spans="1:6" x14ac:dyDescent="0.2">
      <c r="A58" s="7"/>
      <c r="B58" s="7"/>
      <c r="C58" s="7"/>
      <c r="D58" s="7"/>
      <c r="E58" s="7"/>
      <c r="F58" s="7"/>
    </row>
    <row r="59" spans="1:6" x14ac:dyDescent="0.2">
      <c r="A59" s="2" t="s">
        <v>32</v>
      </c>
      <c r="B59" s="2"/>
      <c r="C59" s="2"/>
      <c r="D59" s="2"/>
      <c r="E59" s="2"/>
      <c r="F59" s="2"/>
    </row>
    <row r="60" spans="1:6" x14ac:dyDescent="0.2">
      <c r="A60" s="2" t="s">
        <v>33</v>
      </c>
      <c r="B60" s="2"/>
      <c r="C60" s="2"/>
      <c r="D60" s="2"/>
      <c r="E60" s="2"/>
      <c r="F60" s="2"/>
    </row>
    <row r="61" spans="1:6" x14ac:dyDescent="0.2">
      <c r="A61" s="2"/>
      <c r="B61" s="2"/>
      <c r="C61" s="2"/>
      <c r="D61" s="2"/>
      <c r="E61" s="2"/>
      <c r="F61" s="2"/>
    </row>
    <row r="62" spans="1:6" x14ac:dyDescent="0.2">
      <c r="A62" s="2"/>
      <c r="B62" s="2"/>
      <c r="C62" s="2"/>
      <c r="D62" s="6" t="s">
        <v>4</v>
      </c>
      <c r="E62" s="6"/>
      <c r="F62" s="6"/>
    </row>
    <row r="63" spans="1:6" x14ac:dyDescent="0.2">
      <c r="A63" s="2"/>
      <c r="B63" s="2"/>
      <c r="C63" s="2"/>
      <c r="D63" s="2"/>
      <c r="E63" s="2"/>
      <c r="F63" s="2"/>
    </row>
    <row r="64" spans="1:6" x14ac:dyDescent="0.2">
      <c r="A64" s="1"/>
      <c r="B64" s="1"/>
      <c r="C64" s="1"/>
      <c r="D64" s="7" t="s">
        <v>5</v>
      </c>
      <c r="E64" s="1"/>
      <c r="F64" s="7" t="s">
        <v>5</v>
      </c>
    </row>
    <row r="65" spans="1:6" x14ac:dyDescent="0.2">
      <c r="A65" s="1"/>
      <c r="B65" s="1"/>
      <c r="C65" s="1"/>
      <c r="D65" s="18">
        <f>D14</f>
        <v>2025</v>
      </c>
      <c r="E65" s="1"/>
      <c r="F65" s="18">
        <f>F14</f>
        <v>2024</v>
      </c>
    </row>
    <row r="66" spans="1:6" x14ac:dyDescent="0.2">
      <c r="A66" s="1"/>
      <c r="B66" s="1"/>
      <c r="C66" s="1"/>
      <c r="D66" s="7"/>
      <c r="E66" s="1"/>
      <c r="F66" s="7"/>
    </row>
    <row r="67" spans="1:6" x14ac:dyDescent="0.2">
      <c r="A67" s="1" t="s">
        <v>34</v>
      </c>
      <c r="B67" s="1"/>
      <c r="C67" s="1"/>
      <c r="D67" s="10"/>
      <c r="E67" s="10"/>
      <c r="F67" s="10"/>
    </row>
    <row r="68" spans="1:6" x14ac:dyDescent="0.2">
      <c r="A68" s="1" t="s">
        <v>35</v>
      </c>
      <c r="B68" s="1"/>
      <c r="C68" s="1"/>
      <c r="D68" s="10">
        <f>'[1]Exhibit B'!H11</f>
        <v>1641461</v>
      </c>
      <c r="E68" s="10"/>
      <c r="F68" s="10">
        <f>'[1]Exhibit B'!J11</f>
        <v>1523514</v>
      </c>
    </row>
    <row r="69" spans="1:6" x14ac:dyDescent="0.2">
      <c r="A69" s="1" t="s">
        <v>36</v>
      </c>
      <c r="B69" s="1"/>
      <c r="C69" s="1"/>
      <c r="D69" s="10">
        <f>'[1]Exhibit B'!H12</f>
        <v>61757</v>
      </c>
      <c r="E69" s="10"/>
      <c r="F69" s="10">
        <f>'[1]Exhibit B'!J12</f>
        <v>60669</v>
      </c>
    </row>
    <row r="70" spans="1:6" x14ac:dyDescent="0.2">
      <c r="A70" s="1" t="s">
        <v>37</v>
      </c>
      <c r="B70" s="1"/>
      <c r="C70" s="1"/>
      <c r="D70" s="11">
        <f>'[1]Exhibit B'!H13</f>
        <v>66274</v>
      </c>
      <c r="E70" s="10"/>
      <c r="F70" s="11">
        <f>'[1]Exhibit B'!J13</f>
        <v>66459</v>
      </c>
    </row>
    <row r="71" spans="1:6" x14ac:dyDescent="0.2">
      <c r="A71" s="1"/>
      <c r="B71" s="1"/>
      <c r="C71" s="1"/>
      <c r="D71" s="10"/>
      <c r="E71" s="10"/>
      <c r="F71" s="10"/>
    </row>
    <row r="72" spans="1:6" x14ac:dyDescent="0.2">
      <c r="A72" s="1" t="s">
        <v>38</v>
      </c>
      <c r="B72" s="1"/>
      <c r="C72" s="1"/>
      <c r="D72" s="11">
        <f>SUM(D68:D70)</f>
        <v>1769492</v>
      </c>
      <c r="E72" s="10"/>
      <c r="F72" s="11">
        <f>SUM(F68:F70)</f>
        <v>1650642</v>
      </c>
    </row>
    <row r="73" spans="1:6" x14ac:dyDescent="0.2">
      <c r="A73" s="1"/>
      <c r="B73" s="1"/>
      <c r="C73" s="1"/>
      <c r="D73" s="10"/>
      <c r="E73" s="10"/>
      <c r="F73" s="10"/>
    </row>
    <row r="74" spans="1:6" x14ac:dyDescent="0.2">
      <c r="A74" s="1" t="s">
        <v>39</v>
      </c>
      <c r="B74" s="1"/>
      <c r="C74" s="1"/>
      <c r="D74" s="10"/>
      <c r="E74" s="10"/>
      <c r="F74" s="10"/>
    </row>
    <row r="75" spans="1:6" x14ac:dyDescent="0.2">
      <c r="A75" s="1" t="s">
        <v>40</v>
      </c>
      <c r="B75" s="1"/>
      <c r="C75" s="1"/>
      <c r="D75" s="10">
        <f>'[1]Exhibit B'!H17</f>
        <v>1456930.98</v>
      </c>
      <c r="E75" s="10"/>
      <c r="F75" s="10">
        <f>'[1]Exhibit B'!J17</f>
        <v>1486895</v>
      </c>
    </row>
    <row r="76" spans="1:6" x14ac:dyDescent="0.2">
      <c r="A76" s="1" t="s">
        <v>41</v>
      </c>
      <c r="B76" s="1"/>
      <c r="C76" s="1"/>
      <c r="D76" s="10">
        <f>'[1]Exhibit B'!H18</f>
        <v>238997</v>
      </c>
      <c r="E76" s="10"/>
      <c r="F76" s="10">
        <f>'[1]Exhibit B'!J18</f>
        <v>241888</v>
      </c>
    </row>
    <row r="77" spans="1:6" x14ac:dyDescent="0.2">
      <c r="A77" s="1" t="s">
        <v>42</v>
      </c>
      <c r="B77" s="1"/>
      <c r="C77" s="1"/>
      <c r="D77" s="10">
        <f>'[1]Exhibit B'!H19</f>
        <v>179611</v>
      </c>
      <c r="E77" s="10"/>
      <c r="F77" s="10">
        <f>'[1]Exhibit B'!J19</f>
        <v>170007</v>
      </c>
    </row>
    <row r="78" spans="1:6" x14ac:dyDescent="0.2">
      <c r="A78" s="1" t="s">
        <v>43</v>
      </c>
      <c r="B78" s="1"/>
      <c r="C78" s="1"/>
      <c r="D78" s="10">
        <f>'[1]Exhibit B'!H20</f>
        <v>14009</v>
      </c>
      <c r="E78" s="10"/>
      <c r="F78" s="10">
        <f>'[1]Exhibit B'!J20</f>
        <v>14009</v>
      </c>
    </row>
    <row r="79" spans="1:6" x14ac:dyDescent="0.2">
      <c r="A79" s="1"/>
      <c r="B79" s="1"/>
      <c r="C79" s="1"/>
      <c r="D79" s="14"/>
      <c r="E79" s="10"/>
      <c r="F79" s="14"/>
    </row>
    <row r="80" spans="1:6" x14ac:dyDescent="0.2">
      <c r="A80" s="1" t="s">
        <v>44</v>
      </c>
      <c r="B80" s="1"/>
      <c r="C80" s="1"/>
      <c r="D80" s="11">
        <f>SUM(D75:D78)</f>
        <v>1889547.98</v>
      </c>
      <c r="E80" s="10"/>
      <c r="F80" s="11">
        <f>SUM(F75:F78)</f>
        <v>1912799</v>
      </c>
    </row>
    <row r="81" spans="1:6" x14ac:dyDescent="0.2">
      <c r="A81" s="1"/>
      <c r="B81" s="1"/>
      <c r="C81" s="1"/>
      <c r="D81" s="1"/>
      <c r="E81" s="1"/>
      <c r="F81" s="1"/>
    </row>
    <row r="82" spans="1:6" x14ac:dyDescent="0.2">
      <c r="A82" s="1"/>
      <c r="B82" s="1"/>
      <c r="C82" s="1"/>
      <c r="D82" s="10"/>
      <c r="E82" s="10"/>
      <c r="F82" s="10"/>
    </row>
    <row r="83" spans="1:6" x14ac:dyDescent="0.2">
      <c r="A83" s="1" t="s">
        <v>45</v>
      </c>
      <c r="B83" s="1"/>
      <c r="C83" s="1"/>
      <c r="D83" s="11">
        <f>D72-D80</f>
        <v>-120055.97999999998</v>
      </c>
      <c r="E83" s="10"/>
      <c r="F83" s="11">
        <f>F72-F80</f>
        <v>-262157</v>
      </c>
    </row>
    <row r="84" spans="1:6" x14ac:dyDescent="0.2">
      <c r="A84" s="1"/>
      <c r="B84" s="1"/>
      <c r="C84" s="1"/>
      <c r="D84" s="10"/>
      <c r="E84" s="10"/>
      <c r="F84" s="10"/>
    </row>
    <row r="85" spans="1:6" x14ac:dyDescent="0.2">
      <c r="A85" s="1" t="s">
        <v>46</v>
      </c>
      <c r="B85" s="1"/>
      <c r="C85" s="1"/>
      <c r="D85" s="10"/>
      <c r="E85" s="10"/>
      <c r="F85" s="10"/>
    </row>
    <row r="86" spans="1:6" x14ac:dyDescent="0.2">
      <c r="A86" s="1" t="s">
        <v>47</v>
      </c>
      <c r="B86" s="1"/>
      <c r="C86" s="1"/>
      <c r="D86" s="10">
        <f>'[1]Exhibit B'!H26</f>
        <v>77760</v>
      </c>
      <c r="E86" s="10"/>
      <c r="F86" s="10">
        <f>'[1]Exhibit B'!J26</f>
        <v>79376</v>
      </c>
    </row>
    <row r="87" spans="1:6" x14ac:dyDescent="0.2">
      <c r="A87" s="1"/>
      <c r="B87" s="1"/>
      <c r="C87" s="1"/>
      <c r="D87" s="14"/>
      <c r="E87" s="10"/>
      <c r="F87" s="14"/>
    </row>
    <row r="88" spans="1:6" x14ac:dyDescent="0.2">
      <c r="A88" s="1" t="s">
        <v>48</v>
      </c>
      <c r="B88" s="1"/>
      <c r="C88" s="1"/>
      <c r="D88" s="11">
        <f>SUM(D86:D86)</f>
        <v>77760</v>
      </c>
      <c r="E88" s="10"/>
      <c r="F88" s="11">
        <f>SUM(F86:F86)</f>
        <v>79376</v>
      </c>
    </row>
    <row r="89" spans="1:6" x14ac:dyDescent="0.2">
      <c r="A89" s="1"/>
      <c r="B89" s="1"/>
      <c r="C89" s="1"/>
      <c r="D89" s="10"/>
      <c r="E89" s="10"/>
      <c r="F89" s="10"/>
    </row>
    <row r="90" spans="1:6" hidden="1" x14ac:dyDescent="0.2">
      <c r="A90" s="1" t="s">
        <v>49</v>
      </c>
      <c r="B90" s="1"/>
      <c r="C90" s="1"/>
      <c r="D90" s="11">
        <f>'[1]Exhibit B'!H31</f>
        <v>0</v>
      </c>
      <c r="F90" s="19">
        <v>0</v>
      </c>
    </row>
    <row r="91" spans="1:6" hidden="1" x14ac:dyDescent="0.2">
      <c r="A91" s="1"/>
      <c r="B91" s="1"/>
      <c r="C91" s="1"/>
      <c r="D91" s="10"/>
      <c r="E91" s="10"/>
      <c r="F91" s="10"/>
    </row>
    <row r="92" spans="1:6" x14ac:dyDescent="0.2">
      <c r="A92" s="1" t="s">
        <v>50</v>
      </c>
      <c r="B92" s="1"/>
      <c r="C92" s="1"/>
      <c r="D92" s="10">
        <f>D83+D90+D88</f>
        <v>-42295.979999999981</v>
      </c>
      <c r="E92" s="10"/>
      <c r="F92" s="10">
        <f>F83+F90+F88</f>
        <v>-182781</v>
      </c>
    </row>
    <row r="93" spans="1:6" x14ac:dyDescent="0.2">
      <c r="A93" s="1"/>
      <c r="B93" s="1"/>
      <c r="C93" s="1"/>
      <c r="D93" s="10"/>
      <c r="E93" s="10"/>
      <c r="F93" s="10"/>
    </row>
    <row r="94" spans="1:6" x14ac:dyDescent="0.2">
      <c r="A94" s="1" t="s">
        <v>51</v>
      </c>
      <c r="B94" s="1"/>
      <c r="C94" s="1"/>
      <c r="D94" s="11">
        <f>'[1]Exhibit B'!H35</f>
        <v>6188573</v>
      </c>
      <c r="E94" s="10"/>
      <c r="F94" s="11">
        <f>'[1]Exhibit B'!J35</f>
        <v>6371354</v>
      </c>
    </row>
    <row r="95" spans="1:6" hidden="1" x14ac:dyDescent="0.2">
      <c r="A95" s="1"/>
      <c r="B95" s="1"/>
      <c r="C95" s="1"/>
      <c r="D95" s="10">
        <f>'[1]Exhibit B'!H36</f>
        <v>0</v>
      </c>
      <c r="E95" s="10"/>
      <c r="F95" s="10">
        <f>'[1]Exhibit B'!J36</f>
        <v>0</v>
      </c>
    </row>
    <row r="96" spans="1:6" hidden="1" x14ac:dyDescent="0.2">
      <c r="A96" s="1" t="s">
        <v>52</v>
      </c>
      <c r="B96" s="1"/>
      <c r="C96" s="1"/>
      <c r="D96" s="10">
        <f>'[1]Exhibit B'!H37</f>
        <v>0</v>
      </c>
      <c r="E96" s="10"/>
      <c r="F96" s="10">
        <f>'[1]Exhibit B'!J37</f>
        <v>0</v>
      </c>
    </row>
    <row r="97" spans="1:6" hidden="1" x14ac:dyDescent="0.2">
      <c r="A97" s="20" t="s">
        <v>53</v>
      </c>
      <c r="B97" s="1"/>
      <c r="C97" s="1"/>
      <c r="D97" s="11"/>
      <c r="E97" s="10"/>
      <c r="F97" s="11">
        <f>'[1]Exhibit B'!J38</f>
        <v>0</v>
      </c>
    </row>
    <row r="98" spans="1:6" hidden="1" x14ac:dyDescent="0.2">
      <c r="A98" s="1"/>
      <c r="B98" s="1"/>
      <c r="C98" s="1"/>
      <c r="D98" s="10">
        <f>'[1]Exhibit B'!H38</f>
        <v>0</v>
      </c>
      <c r="E98" s="10"/>
    </row>
    <row r="99" spans="1:6" hidden="1" x14ac:dyDescent="0.2">
      <c r="A99" s="1" t="s">
        <v>54</v>
      </c>
      <c r="B99" s="1"/>
      <c r="C99" s="1"/>
      <c r="D99" s="11">
        <f>'[1]Exhibit B'!H40</f>
        <v>6188573</v>
      </c>
      <c r="E99" s="10"/>
      <c r="F99" s="11">
        <f>'[1]Exhibit B'!J40</f>
        <v>6371354</v>
      </c>
    </row>
    <row r="100" spans="1:6" x14ac:dyDescent="0.2">
      <c r="A100" s="1"/>
      <c r="B100" s="1"/>
      <c r="C100" s="1"/>
      <c r="D100" s="10"/>
      <c r="E100" s="10"/>
      <c r="F100" s="10"/>
    </row>
    <row r="101" spans="1:6" ht="13.5" thickBot="1" x14ac:dyDescent="0.25">
      <c r="A101" s="1" t="s">
        <v>55</v>
      </c>
      <c r="B101" s="1"/>
      <c r="C101" s="1"/>
      <c r="D101" s="16">
        <f>(D92+D94)</f>
        <v>6146277.0199999996</v>
      </c>
      <c r="E101" s="10"/>
      <c r="F101" s="16">
        <f>F99+F92</f>
        <v>6188573</v>
      </c>
    </row>
    <row r="102" spans="1:6" ht="13.5" thickTop="1" x14ac:dyDescent="0.2">
      <c r="A102" s="1"/>
      <c r="B102" s="1"/>
      <c r="C102" s="1"/>
      <c r="D102" s="10"/>
      <c r="E102" s="1"/>
      <c r="F102" s="10"/>
    </row>
    <row r="103" spans="1:6" x14ac:dyDescent="0.2">
      <c r="A103" s="1"/>
      <c r="B103" s="1"/>
      <c r="C103" s="1"/>
      <c r="D103" s="1"/>
      <c r="E103" s="1"/>
      <c r="F103" s="1"/>
    </row>
    <row r="104" spans="1:6" x14ac:dyDescent="0.2">
      <c r="A104" s="1"/>
      <c r="B104" s="1"/>
      <c r="C104" s="1"/>
      <c r="D104" s="1"/>
      <c r="E104" s="1"/>
      <c r="F104" s="1"/>
    </row>
    <row r="105" spans="1:6" x14ac:dyDescent="0.2">
      <c r="A105" s="1"/>
      <c r="B105" s="1"/>
      <c r="C105" s="1"/>
      <c r="D105" s="1"/>
      <c r="E105" s="1"/>
      <c r="F105" s="1"/>
    </row>
    <row r="106" spans="1:6" x14ac:dyDescent="0.2">
      <c r="A106" s="1"/>
      <c r="B106" s="1"/>
      <c r="C106" s="1"/>
      <c r="D106" s="1"/>
      <c r="E106" s="1"/>
      <c r="F106" s="1"/>
    </row>
    <row r="107" spans="1:6" x14ac:dyDescent="0.2">
      <c r="A107" s="1"/>
      <c r="B107" s="1"/>
      <c r="C107" s="1"/>
      <c r="D107" s="1"/>
      <c r="E107" s="1"/>
      <c r="F107" s="1"/>
    </row>
    <row r="108" spans="1:6" x14ac:dyDescent="0.2">
      <c r="A108" s="1"/>
      <c r="B108" s="1"/>
      <c r="C108" s="1"/>
      <c r="D108" s="1"/>
      <c r="E108" s="1"/>
      <c r="F108" s="1"/>
    </row>
    <row r="109" spans="1:6" x14ac:dyDescent="0.2">
      <c r="A109" s="1"/>
      <c r="B109" s="1"/>
      <c r="C109" s="1"/>
      <c r="D109" s="1"/>
      <c r="E109" s="1"/>
      <c r="F109" s="1"/>
    </row>
    <row r="110" spans="1:6" x14ac:dyDescent="0.2">
      <c r="A110" s="1"/>
      <c r="B110" s="1"/>
      <c r="C110" s="1"/>
      <c r="D110" s="1"/>
      <c r="E110" s="1"/>
      <c r="F110" s="1"/>
    </row>
    <row r="111" spans="1:6" x14ac:dyDescent="0.2">
      <c r="A111" s="1"/>
      <c r="B111" s="1"/>
      <c r="C111" s="1"/>
      <c r="D111" s="1"/>
      <c r="E111" s="1"/>
      <c r="F111" s="1"/>
    </row>
    <row r="112" spans="1:6" x14ac:dyDescent="0.2">
      <c r="A112" s="1"/>
      <c r="B112" s="1"/>
      <c r="C112" s="1"/>
      <c r="D112" s="1"/>
      <c r="E112" s="1"/>
      <c r="F112" s="1"/>
    </row>
    <row r="113" spans="1:6" x14ac:dyDescent="0.2">
      <c r="A113" s="1"/>
      <c r="B113" s="1"/>
      <c r="C113" s="1"/>
      <c r="D113" s="1"/>
      <c r="E113" s="1"/>
      <c r="F113" s="1"/>
    </row>
    <row r="114" spans="1:6" x14ac:dyDescent="0.2">
      <c r="A114" s="1"/>
      <c r="B114" s="1"/>
      <c r="C114" s="1"/>
      <c r="D114" s="1"/>
      <c r="E114" s="1"/>
      <c r="F114" s="1"/>
    </row>
    <row r="115" spans="1:6" x14ac:dyDescent="0.2">
      <c r="A115" s="1"/>
      <c r="B115" s="1"/>
      <c r="C115" s="1"/>
      <c r="D115" s="1"/>
      <c r="E115" s="1"/>
      <c r="F115" s="1"/>
    </row>
    <row r="116" spans="1:6" x14ac:dyDescent="0.2">
      <c r="A116" s="1"/>
      <c r="B116" s="1"/>
      <c r="C116" s="1"/>
      <c r="D116" s="1"/>
      <c r="E116" s="1"/>
      <c r="F116" s="1"/>
    </row>
    <row r="117" spans="1:6" x14ac:dyDescent="0.2">
      <c r="A117" s="1"/>
      <c r="B117" s="1"/>
      <c r="C117" s="1"/>
      <c r="D117" s="1"/>
      <c r="E117" s="1"/>
      <c r="F117" s="1"/>
    </row>
    <row r="118" spans="1:6" x14ac:dyDescent="0.2">
      <c r="A118" s="1"/>
      <c r="B118" s="1"/>
      <c r="C118" s="1"/>
      <c r="D118" s="1"/>
      <c r="E118" s="1"/>
      <c r="F118" s="1"/>
    </row>
    <row r="119" spans="1:6" x14ac:dyDescent="0.2">
      <c r="A119" s="1"/>
      <c r="B119" s="1"/>
      <c r="C119" s="1"/>
      <c r="D119" s="1"/>
      <c r="E119" s="1"/>
      <c r="F119" s="1"/>
    </row>
    <row r="120" spans="1:6" x14ac:dyDescent="0.2">
      <c r="A120" s="1"/>
      <c r="B120" s="1"/>
      <c r="C120" s="1"/>
      <c r="D120" s="1"/>
      <c r="E120" s="1"/>
      <c r="F120" s="1"/>
    </row>
    <row r="121" spans="1:6" x14ac:dyDescent="0.2">
      <c r="A121" s="1"/>
      <c r="B121" s="1"/>
      <c r="C121" s="1"/>
      <c r="D121" s="1"/>
      <c r="E121" s="1"/>
      <c r="F121" s="1"/>
    </row>
    <row r="122" spans="1:6" x14ac:dyDescent="0.2">
      <c r="A122" s="1"/>
      <c r="B122" s="1"/>
      <c r="C122" s="1"/>
      <c r="D122" s="1"/>
      <c r="E122" s="1"/>
      <c r="F122" s="1"/>
    </row>
  </sheetData>
  <mergeCells count="1">
    <mergeCell ref="A57:F57"/>
  </mergeCells>
  <printOptions horizontalCentered="1"/>
  <pageMargins left="0.75" right="0.75" top="1" bottom="1" header="0.5" footer="0.5"/>
  <pageSetup scale="98" fitToHeight="2" orientation="portrait" r:id="rId1"/>
  <headerFooter alignWithMargins="0"/>
  <rowBreaks count="1" manualBreakCount="1">
    <brk id="55" max="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5AAFCBE34B304FAFE88A001D6458C8" ma:contentTypeVersion="6" ma:contentTypeDescription="Create a new document." ma:contentTypeScope="" ma:versionID="a3e5b59cbbb2f181e2516af90327a4de">
  <xsd:schema xmlns:xsd="http://www.w3.org/2001/XMLSchema" xmlns:xs="http://www.w3.org/2001/XMLSchema" xmlns:p="http://schemas.microsoft.com/office/2006/metadata/properties" xmlns:ns2="e8be33cb-28bd-49ca-b9f4-2b05ff6dca80" xmlns:ns3="ab45457c-e253-4395-95d5-02ffa36df709" targetNamespace="http://schemas.microsoft.com/office/2006/metadata/properties" ma:root="true" ma:fieldsID="50b67070275678957c26b6439e689f72" ns2:_="" ns3:_="">
    <xsd:import namespace="e8be33cb-28bd-49ca-b9f4-2b05ff6dca80"/>
    <xsd:import namespace="ab45457c-e253-4395-95d5-02ffa36df7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be33cb-28bd-49ca-b9f4-2b05ff6dca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45457c-e253-4395-95d5-02ffa36df70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BA08E14-1EA6-4C40-93F5-0D526B41F5A2}"/>
</file>

<file path=customXml/itemProps2.xml><?xml version="1.0" encoding="utf-8"?>
<ds:datastoreItem xmlns:ds="http://schemas.openxmlformats.org/officeDocument/2006/customXml" ds:itemID="{DF7ACBF1-5B7B-49FE-A2C1-A4E2E3572207}"/>
</file>

<file path=customXml/itemProps3.xml><?xml version="1.0" encoding="utf-8"?>
<ds:datastoreItem xmlns:ds="http://schemas.openxmlformats.org/officeDocument/2006/customXml" ds:itemID="{743F36C8-C5D3-4D52-B7B5-41E0A2B8D7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SYNOPSIS</vt:lpstr>
      <vt:lpstr>SYNOPSIS!Print_Area</vt:lpstr>
    </vt:vector>
  </TitlesOfParts>
  <Company>Wielkotz &amp;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Donadio</dc:creator>
  <cp:lastModifiedBy>Nicole Donadio</cp:lastModifiedBy>
  <dcterms:created xsi:type="dcterms:W3CDTF">2026-01-28T19:29:28Z</dcterms:created>
  <dcterms:modified xsi:type="dcterms:W3CDTF">2026-01-28T19:29:57Z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0x010100725AAFCBE34B304FAFE88A001D6458C8</vt:lpwstr>
  </property>
</Properties>
</file>